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50" activeTab="0"/>
  </bookViews>
  <sheets>
    <sheet name="Лист1" sheetId="1" r:id="rId1"/>
  </sheets>
  <definedNames>
    <definedName name="_xlnm.Print_Area" localSheetId="0">'Лист1'!$A$1:$M$50</definedName>
  </definedNames>
  <calcPr fullCalcOnLoad="1"/>
</workbook>
</file>

<file path=xl/sharedStrings.xml><?xml version="1.0" encoding="utf-8"?>
<sst xmlns="http://schemas.openxmlformats.org/spreadsheetml/2006/main" count="368" uniqueCount="92">
  <si>
    <t>2</t>
  </si>
  <si>
    <t>001</t>
  </si>
  <si>
    <t>ВСЕГО ДОХОДОВ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</si>
  <si>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</si>
  <si>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</si>
  <si>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</si>
  <si>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</si>
  <si>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10</t>
  </si>
  <si>
    <t>11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</si>
  <si>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</si>
  <si>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</si>
  <si>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№ строки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</si>
  <si>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</si>
  <si>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</si>
  <si>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</si>
  <si>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</si>
  <si>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</si>
  <si>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</si>
  <si>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</si>
  <si>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</si>
  <si>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</si>
  <si>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00</t>
  </si>
  <si>
    <t>000</t>
  </si>
  <si>
    <t>1</t>
  </si>
  <si>
    <t>0000</t>
  </si>
  <si>
    <t xml:space="preserve"> НАЛОГОВЫЕ И НЕНАЛОГОВЫЕ ДОХОДЫ</t>
  </si>
  <si>
    <t>182</t>
  </si>
  <si>
    <t>01</t>
  </si>
  <si>
    <t>010</t>
  </si>
  <si>
    <t>02</t>
  </si>
  <si>
    <t>110</t>
  </si>
  <si>
    <t>020</t>
  </si>
  <si>
    <t>040</t>
  </si>
  <si>
    <t>05</t>
  </si>
  <si>
    <t>03</t>
  </si>
  <si>
    <t>08</t>
  </si>
  <si>
    <t>09</t>
  </si>
  <si>
    <t>04</t>
  </si>
  <si>
    <t>120</t>
  </si>
  <si>
    <t>163</t>
  </si>
  <si>
    <t>030</t>
  </si>
  <si>
    <t>(руб.)</t>
  </si>
  <si>
    <t>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</si>
  <si>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</si>
  <si>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</si>
  <si>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</si>
  <si>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Дотации  на  выравнивание   бюджетной   обеспеченности</t>
  </si>
  <si>
    <t>06</t>
  </si>
  <si>
    <t>999</t>
  </si>
  <si>
    <t>ГОСУДАРСТВЕННАЯ ПОШЛИНА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</si>
  <si>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</si>
  <si>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</si>
  <si>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</si>
  <si>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024</t>
  </si>
  <si>
    <t>013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</si>
  <si>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</si>
  <si>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</si>
  <si>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</si>
  <si>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</si>
  <si>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</si>
  <si>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</si>
  <si>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</si>
  <si>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</si>
  <si>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</si>
  <si>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</si>
  <si>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поселений на выравнивание бюджетной обеспеченности</t>
  </si>
  <si>
    <t>7514</t>
  </si>
  <si>
    <t>Прочие межбюджетные трансферты, передаваемые бюджетам</t>
  </si>
  <si>
    <t>НАЛОГИ НА СОВОКУПНЫЙ ДОХОД</t>
  </si>
  <si>
    <t>Единый сельскохозяйственный налог</t>
  </si>
  <si>
    <t>230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</si>
  <si>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отчисленийв местный бюджет</t>
  </si>
  <si>
    <t>240</t>
  </si>
  <si>
    <t>Доходы от уплаты акцизов на моторные масла для дизельных и карбюраторных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отчисленийв местный бюджет</t>
  </si>
  <si>
    <t>250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</si>
  <si>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</si>
  <si>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260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</si>
  <si>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</si>
  <si>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043</t>
  </si>
  <si>
    <t>100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</si>
  <si>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</si>
  <si>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</si>
  <si>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</si>
  <si>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</si>
  <si>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</si>
  <si>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по созданию и обеспечению деятельности административных комиссий переданных органам местного самоуправления поселений</t>
  </si>
  <si>
    <t>816</t>
  </si>
  <si>
    <t>доходы       бюджета          2015 года     план</t>
  </si>
  <si>
    <t>доходы      бюджета          2015 года     факт</t>
  </si>
  <si>
    <t>процент исполнения</t>
  </si>
  <si>
    <t>исполнение доходов Курайского сельского бюджета на 01.01.2016</t>
  </si>
  <si>
    <t>ОТЧЕТ ЗА 4 КВАРТАЛ  2015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</si>
</sst>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&quot;р.&quot;"/>
    <numFmt numFmtId="166" formatCode="_-* #,##0.0&quot;р.&quot;_-;\-* #,##0.0&quot;р.&quot;_-;_-* &quot;-&quot;?&quot;р.&quot;_-;_-@_-"/>
    <numFmt numFmtId="167" formatCode="#,##0_ ;\-#,##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.5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1"/>
  <sheetViews>
    <sheetView tabSelected="1" zoomScale="75" zoomScaleNormal="75" zoomScaleSheetLayoutView="75" zoomScalePageLayoutView="0" workbookViewId="0" topLeftCell="A1">
      <selection activeCell="F7" sqref="F7:K7"/>
    </sheetView>
  </sheetViews>
  <sheetFormatPr defaultColWidth="9.00390625" defaultRowHeight="12.75"/>
  <cols>
    <col min="1" max="1" width="3.375" style="3" customWidth="1"/>
    <col min="2" max="4" width="4.75390625" style="0" customWidth="1"/>
    <col min="5" max="5" width="6.125" style="0" customWidth="1"/>
    <col min="6" max="8" width="4.75390625" style="0" customWidth="1"/>
    <col min="9" max="9" width="10.00390625" style="0" customWidth="1"/>
    <col min="10" max="10" width="69.875" style="0" customWidth="1"/>
    <col min="11" max="11" width="16.00390625" style="0" customWidth="1"/>
    <col min="12" max="12" width="15.375" style="0" customWidth="1"/>
    <col min="13" max="13" width="15.75390625" style="0" customWidth="1"/>
    <col min="16" max="16" width="47.25390625" style="0" customWidth="1"/>
  </cols>
  <sheetData>
    <row r="2" spans="11:13" ht="15.75">
      <c r="K2" s="37"/>
      <c r="L2" s="37"/>
      <c r="M2" s="37"/>
    </row>
    <row r="3" spans="10:13" ht="46.5" customHeight="1">
      <c r="J3" s="34" t="s">
        <v>91</v>
      </c>
      <c r="K3" s="36"/>
      <c r="L3" s="36"/>
      <c r="M3" s="36"/>
    </row>
    <row r="4" spans="11:13" ht="15.75">
      <c r="K4" s="37"/>
      <c r="L4" s="37"/>
      <c r="M4" s="37"/>
    </row>
    <row r="5" ht="15">
      <c r="K5" s="11"/>
    </row>
    <row r="6" ht="15">
      <c r="K6" s="11"/>
    </row>
    <row r="7" spans="6:11" ht="25.5" customHeight="1">
      <c r="F7" s="35" t="s">
        <v>90</v>
      </c>
      <c r="G7" s="35"/>
      <c r="H7" s="35"/>
      <c r="I7" s="35"/>
      <c r="J7" s="35"/>
      <c r="K7" s="35"/>
    </row>
    <row r="8" ht="12.75">
      <c r="M8" s="12" t="s">
        <v>41</v>
      </c>
    </row>
    <row r="9" spans="1:23" ht="115.5" customHeight="1">
      <c r="A9" s="22" t="s">
        <v>11</v>
      </c>
      <c r="B9" s="22" t="s">
        <v>12</v>
      </c>
      <c r="C9" s="22" t="s">
        <v>13</v>
      </c>
      <c r="D9" s="22" t="s">
        <v>14</v>
      </c>
      <c r="E9" s="22" t="s">
        <v>15</v>
      </c>
      <c r="F9" s="22" t="s">
        <v>16</v>
      </c>
      <c r="G9" s="22" t="s">
        <v>17</v>
      </c>
      <c r="H9" s="22" t="s">
        <v>18</v>
      </c>
      <c r="I9" s="23" t="s">
        <v>19</v>
      </c>
      <c r="J9" s="24" t="s">
        <v>20</v>
      </c>
      <c r="K9" s="24" t="s">
        <v>87</v>
      </c>
      <c r="L9" s="24" t="s">
        <v>88</v>
      </c>
      <c r="M9" s="24" t="s">
        <v>89</v>
      </c>
      <c r="N9" s="4"/>
      <c r="O9" s="4"/>
      <c r="P9" s="4"/>
      <c r="Q9" s="4"/>
      <c r="R9" s="4"/>
      <c r="S9" s="4"/>
      <c r="T9" s="4"/>
      <c r="U9" s="4"/>
      <c r="V9" s="4"/>
      <c r="W9" s="4"/>
    </row>
    <row r="10" spans="1:13" s="6" customFormat="1" ht="13.5" customHeight="1">
      <c r="A10" s="9"/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</row>
    <row r="11" spans="1:13" ht="15.75">
      <c r="A11" s="19">
        <v>1</v>
      </c>
      <c r="B11" s="7" t="s">
        <v>22</v>
      </c>
      <c r="C11" s="7" t="s">
        <v>23</v>
      </c>
      <c r="D11" s="7" t="s">
        <v>21</v>
      </c>
      <c r="E11" s="7" t="s">
        <v>21</v>
      </c>
      <c r="F11" s="7" t="s">
        <v>22</v>
      </c>
      <c r="G11" s="7" t="s">
        <v>21</v>
      </c>
      <c r="H11" s="7" t="s">
        <v>24</v>
      </c>
      <c r="I11" s="7" t="s">
        <v>22</v>
      </c>
      <c r="J11" s="13" t="s">
        <v>25</v>
      </c>
      <c r="K11" s="29">
        <f>SUM(K12,K15,K20,K23,K29,K32)</f>
        <v>860810</v>
      </c>
      <c r="L11" s="29">
        <f>SUM(L12,L15,L20,L23,L29,L32)</f>
        <v>1002632.0499999999</v>
      </c>
      <c r="M11" s="29">
        <f>SUM(L11/K11*100)</f>
        <v>116.4754185011791</v>
      </c>
    </row>
    <row r="12" spans="1:13" s="1" customFormat="1" ht="15.75">
      <c r="A12" s="19">
        <v>2</v>
      </c>
      <c r="B12" s="7" t="s">
        <v>22</v>
      </c>
      <c r="C12" s="7" t="s">
        <v>23</v>
      </c>
      <c r="D12" s="7" t="s">
        <v>27</v>
      </c>
      <c r="E12" s="7" t="s">
        <v>21</v>
      </c>
      <c r="F12" s="7" t="s">
        <v>22</v>
      </c>
      <c r="G12" s="7" t="s">
        <v>21</v>
      </c>
      <c r="H12" s="7" t="s">
        <v>24</v>
      </c>
      <c r="I12" s="7" t="s">
        <v>22</v>
      </c>
      <c r="J12" s="13" t="s">
        <v>3</v>
      </c>
      <c r="K12" s="29">
        <f>SUM(K13)</f>
        <v>291300</v>
      </c>
      <c r="L12" s="29">
        <f>SUM(L13)</f>
        <v>376836.22</v>
      </c>
      <c r="M12" s="29">
        <f>SUM(L12/K12*100)</f>
        <v>129.36361826295914</v>
      </c>
    </row>
    <row r="13" spans="1:14" s="1" customFormat="1" ht="15.75">
      <c r="A13" s="19">
        <v>3</v>
      </c>
      <c r="B13" s="20" t="s">
        <v>22</v>
      </c>
      <c r="C13" s="20" t="s">
        <v>23</v>
      </c>
      <c r="D13" s="20" t="s">
        <v>27</v>
      </c>
      <c r="E13" s="20" t="s">
        <v>29</v>
      </c>
      <c r="F13" s="20" t="s">
        <v>22</v>
      </c>
      <c r="G13" s="20" t="s">
        <v>27</v>
      </c>
      <c r="H13" s="20" t="s">
        <v>24</v>
      </c>
      <c r="I13" s="20" t="s">
        <v>30</v>
      </c>
      <c r="J13" s="13" t="s">
        <v>4</v>
      </c>
      <c r="K13" s="26">
        <f>SUM(K14:K14)</f>
        <v>291300</v>
      </c>
      <c r="L13" s="26">
        <f>SUM(L14:L14)</f>
        <v>376836.22</v>
      </c>
      <c r="M13" s="29">
        <f>SUM(L13/K13*100)</f>
        <v>129.36361826295914</v>
      </c>
      <c r="N13" s="8"/>
    </row>
    <row r="14" spans="1:13" ht="84.75" customHeight="1">
      <c r="A14" s="19">
        <v>4</v>
      </c>
      <c r="B14" s="21" t="s">
        <v>26</v>
      </c>
      <c r="C14" s="20" t="s">
        <v>23</v>
      </c>
      <c r="D14" s="20" t="s">
        <v>27</v>
      </c>
      <c r="E14" s="20" t="s">
        <v>29</v>
      </c>
      <c r="F14" s="20" t="s">
        <v>28</v>
      </c>
      <c r="G14" s="20" t="s">
        <v>27</v>
      </c>
      <c r="H14" s="20" t="s">
        <v>24</v>
      </c>
      <c r="I14" s="20" t="s">
        <v>30</v>
      </c>
      <c r="J14" s="14" t="s">
        <v>50</v>
      </c>
      <c r="K14" s="26">
        <v>291300</v>
      </c>
      <c r="L14" s="26">
        <v>376836.22</v>
      </c>
      <c r="M14" s="29">
        <f>SUM(L14/K14*100)</f>
        <v>129.36361826295914</v>
      </c>
    </row>
    <row r="15" spans="1:13" ht="34.5" customHeight="1">
      <c r="A15" s="19">
        <v>7</v>
      </c>
      <c r="B15" s="20" t="s">
        <v>22</v>
      </c>
      <c r="C15" s="20" t="s">
        <v>23</v>
      </c>
      <c r="D15" s="20" t="s">
        <v>34</v>
      </c>
      <c r="E15" s="20" t="s">
        <v>21</v>
      </c>
      <c r="F15" s="20" t="s">
        <v>22</v>
      </c>
      <c r="G15" s="20" t="s">
        <v>21</v>
      </c>
      <c r="H15" s="20" t="s">
        <v>24</v>
      </c>
      <c r="I15" s="20" t="s">
        <v>22</v>
      </c>
      <c r="J15" s="13" t="s">
        <v>56</v>
      </c>
      <c r="K15" s="29">
        <v>142900</v>
      </c>
      <c r="L15" s="29">
        <f>SUM(L16:L19)</f>
        <v>165735.88</v>
      </c>
      <c r="M15" s="29">
        <f aca="true" t="shared" si="0" ref="M15:M50">SUM(L15/K15*100)</f>
        <v>115.98032190342897</v>
      </c>
    </row>
    <row r="16" spans="1:13" ht="71.25" customHeight="1">
      <c r="A16" s="19">
        <v>8</v>
      </c>
      <c r="B16" s="21" t="s">
        <v>79</v>
      </c>
      <c r="C16" s="20" t="s">
        <v>23</v>
      </c>
      <c r="D16" s="20" t="s">
        <v>34</v>
      </c>
      <c r="E16" s="20" t="s">
        <v>29</v>
      </c>
      <c r="F16" s="20" t="s">
        <v>70</v>
      </c>
      <c r="G16" s="20" t="s">
        <v>27</v>
      </c>
      <c r="H16" s="20" t="s">
        <v>24</v>
      </c>
      <c r="I16" s="20" t="s">
        <v>30</v>
      </c>
      <c r="J16" s="14" t="s">
        <v>71</v>
      </c>
      <c r="K16" s="26">
        <v>43700</v>
      </c>
      <c r="L16" s="26">
        <v>57776.91</v>
      </c>
      <c r="M16" s="29">
        <f t="shared" si="0"/>
        <v>132.2126086956522</v>
      </c>
    </row>
    <row r="17" spans="1:13" ht="81.75" customHeight="1">
      <c r="A17" s="19">
        <v>9</v>
      </c>
      <c r="B17" s="21" t="s">
        <v>79</v>
      </c>
      <c r="C17" s="20" t="s">
        <v>23</v>
      </c>
      <c r="D17" s="20" t="s">
        <v>34</v>
      </c>
      <c r="E17" s="20" t="s">
        <v>29</v>
      </c>
      <c r="F17" s="20" t="s">
        <v>72</v>
      </c>
      <c r="G17" s="20" t="s">
        <v>27</v>
      </c>
      <c r="H17" s="20" t="s">
        <v>24</v>
      </c>
      <c r="I17" s="20" t="s">
        <v>30</v>
      </c>
      <c r="J17" s="14" t="s">
        <v>73</v>
      </c>
      <c r="K17" s="26">
        <v>1600</v>
      </c>
      <c r="L17" s="26">
        <v>1565.02</v>
      </c>
      <c r="M17" s="29">
        <f t="shared" si="0"/>
        <v>97.81375</v>
      </c>
    </row>
    <row r="18" spans="1:13" ht="63" customHeight="1">
      <c r="A18" s="19">
        <v>10</v>
      </c>
      <c r="B18" s="21" t="s">
        <v>79</v>
      </c>
      <c r="C18" s="20" t="s">
        <v>23</v>
      </c>
      <c r="D18" s="20" t="s">
        <v>34</v>
      </c>
      <c r="E18" s="20" t="s">
        <v>29</v>
      </c>
      <c r="F18" s="20" t="s">
        <v>74</v>
      </c>
      <c r="G18" s="20" t="s">
        <v>27</v>
      </c>
      <c r="H18" s="20" t="s">
        <v>24</v>
      </c>
      <c r="I18" s="20" t="s">
        <v>30</v>
      </c>
      <c r="J18" s="14" t="s">
        <v>75</v>
      </c>
      <c r="K18" s="26">
        <v>95700</v>
      </c>
      <c r="L18" s="26">
        <v>113825.23</v>
      </c>
      <c r="M18" s="29">
        <f t="shared" si="0"/>
        <v>118.93963427377221</v>
      </c>
    </row>
    <row r="19" spans="1:13" ht="65.25" customHeight="1">
      <c r="A19" s="19">
        <v>11</v>
      </c>
      <c r="B19" s="21" t="s">
        <v>79</v>
      </c>
      <c r="C19" s="20" t="s">
        <v>23</v>
      </c>
      <c r="D19" s="20" t="s">
        <v>34</v>
      </c>
      <c r="E19" s="20" t="s">
        <v>29</v>
      </c>
      <c r="F19" s="20" t="s">
        <v>76</v>
      </c>
      <c r="G19" s="20" t="s">
        <v>27</v>
      </c>
      <c r="H19" s="20" t="s">
        <v>24</v>
      </c>
      <c r="I19" s="20" t="s">
        <v>30</v>
      </c>
      <c r="J19" s="14" t="s">
        <v>77</v>
      </c>
      <c r="K19" s="26">
        <v>1900</v>
      </c>
      <c r="L19" s="26">
        <v>-7431.28</v>
      </c>
      <c r="M19" s="29">
        <f t="shared" si="0"/>
        <v>-391.12</v>
      </c>
    </row>
    <row r="20" spans="1:13" ht="24" customHeight="1">
      <c r="A20" s="19">
        <v>12</v>
      </c>
      <c r="B20" s="7" t="s">
        <v>22</v>
      </c>
      <c r="C20" s="7" t="s">
        <v>23</v>
      </c>
      <c r="D20" s="7" t="s">
        <v>33</v>
      </c>
      <c r="E20" s="7" t="s">
        <v>21</v>
      </c>
      <c r="F20" s="7" t="s">
        <v>22</v>
      </c>
      <c r="G20" s="7" t="s">
        <v>21</v>
      </c>
      <c r="H20" s="7" t="s">
        <v>24</v>
      </c>
      <c r="I20" s="7" t="s">
        <v>22</v>
      </c>
      <c r="J20" s="13" t="s">
        <v>68</v>
      </c>
      <c r="K20" s="29">
        <f>SUM(K21)</f>
        <v>89650</v>
      </c>
      <c r="L20" s="29">
        <f>SUM(L21)</f>
        <v>133607.86</v>
      </c>
      <c r="M20" s="29">
        <f t="shared" si="0"/>
        <v>149.03274958170664</v>
      </c>
    </row>
    <row r="21" spans="1:13" ht="25.5" customHeight="1">
      <c r="A21" s="19">
        <v>13</v>
      </c>
      <c r="B21" s="21" t="s">
        <v>26</v>
      </c>
      <c r="C21" s="25" t="s">
        <v>23</v>
      </c>
      <c r="D21" s="25" t="s">
        <v>33</v>
      </c>
      <c r="E21" s="25" t="s">
        <v>34</v>
      </c>
      <c r="F21" s="25" t="s">
        <v>22</v>
      </c>
      <c r="G21" s="25" t="s">
        <v>27</v>
      </c>
      <c r="H21" s="25" t="s">
        <v>24</v>
      </c>
      <c r="I21" s="25" t="s">
        <v>30</v>
      </c>
      <c r="J21" s="14" t="s">
        <v>69</v>
      </c>
      <c r="K21" s="26">
        <f>SUM(K22)</f>
        <v>89650</v>
      </c>
      <c r="L21" s="26">
        <v>133607.86</v>
      </c>
      <c r="M21" s="29">
        <f t="shared" si="0"/>
        <v>149.03274958170664</v>
      </c>
    </row>
    <row r="22" spans="1:13" ht="27" customHeight="1">
      <c r="A22" s="19">
        <v>14</v>
      </c>
      <c r="B22" s="25" t="s">
        <v>26</v>
      </c>
      <c r="C22" s="25" t="s">
        <v>23</v>
      </c>
      <c r="D22" s="25" t="s">
        <v>33</v>
      </c>
      <c r="E22" s="25" t="s">
        <v>34</v>
      </c>
      <c r="F22" s="25" t="s">
        <v>28</v>
      </c>
      <c r="G22" s="25" t="s">
        <v>27</v>
      </c>
      <c r="H22" s="25" t="s">
        <v>24</v>
      </c>
      <c r="I22" s="25" t="s">
        <v>30</v>
      </c>
      <c r="J22" s="14" t="s">
        <v>69</v>
      </c>
      <c r="K22" s="26">
        <v>89650</v>
      </c>
      <c r="L22" s="26">
        <v>133607.86</v>
      </c>
      <c r="M22" s="29">
        <f t="shared" si="0"/>
        <v>149.03274958170664</v>
      </c>
    </row>
    <row r="23" spans="1:13" ht="21.75" customHeight="1">
      <c r="A23" s="19">
        <v>15</v>
      </c>
      <c r="B23" s="20" t="s">
        <v>22</v>
      </c>
      <c r="C23" s="20" t="s">
        <v>23</v>
      </c>
      <c r="D23" s="21" t="s">
        <v>47</v>
      </c>
      <c r="E23" s="20" t="s">
        <v>21</v>
      </c>
      <c r="F23" s="20" t="s">
        <v>22</v>
      </c>
      <c r="G23" s="20" t="s">
        <v>21</v>
      </c>
      <c r="H23" s="20" t="s">
        <v>24</v>
      </c>
      <c r="I23" s="20" t="s">
        <v>22</v>
      </c>
      <c r="J23" s="13" t="s">
        <v>57</v>
      </c>
      <c r="K23" s="29">
        <v>285960</v>
      </c>
      <c r="L23" s="29">
        <f>SUM(L24+L26)</f>
        <v>266203.99</v>
      </c>
      <c r="M23" s="29">
        <f t="shared" si="0"/>
        <v>93.09133794936353</v>
      </c>
    </row>
    <row r="24" spans="1:13" ht="17.25" customHeight="1">
      <c r="A24" s="19">
        <v>16</v>
      </c>
      <c r="B24" s="21" t="s">
        <v>22</v>
      </c>
      <c r="C24" s="20" t="s">
        <v>23</v>
      </c>
      <c r="D24" s="21" t="s">
        <v>47</v>
      </c>
      <c r="E24" s="21" t="s">
        <v>27</v>
      </c>
      <c r="F24" s="20" t="s">
        <v>22</v>
      </c>
      <c r="G24" s="20" t="s">
        <v>21</v>
      </c>
      <c r="H24" s="20" t="s">
        <v>24</v>
      </c>
      <c r="I24" s="21" t="s">
        <v>30</v>
      </c>
      <c r="J24" s="14" t="s">
        <v>58</v>
      </c>
      <c r="K24" s="26">
        <v>52000</v>
      </c>
      <c r="L24" s="26">
        <f>SUM(L25)</f>
        <v>29189.33</v>
      </c>
      <c r="M24" s="29">
        <f t="shared" si="0"/>
        <v>56.13332692307693</v>
      </c>
    </row>
    <row r="25" spans="1:13" ht="48.75" customHeight="1">
      <c r="A25" s="19">
        <v>17</v>
      </c>
      <c r="B25" s="21" t="s">
        <v>26</v>
      </c>
      <c r="C25" s="20" t="s">
        <v>23</v>
      </c>
      <c r="D25" s="21" t="s">
        <v>47</v>
      </c>
      <c r="E25" s="21" t="s">
        <v>27</v>
      </c>
      <c r="F25" s="21" t="s">
        <v>40</v>
      </c>
      <c r="G25" s="21" t="s">
        <v>7</v>
      </c>
      <c r="H25" s="20" t="s">
        <v>24</v>
      </c>
      <c r="I25" s="21" t="s">
        <v>30</v>
      </c>
      <c r="J25" s="14" t="s">
        <v>80</v>
      </c>
      <c r="K25" s="26">
        <v>52000</v>
      </c>
      <c r="L25" s="26">
        <v>29189.33</v>
      </c>
      <c r="M25" s="29">
        <f t="shared" si="0"/>
        <v>56.13332692307693</v>
      </c>
    </row>
    <row r="26" spans="1:13" ht="27" customHeight="1">
      <c r="A26" s="19">
        <v>18</v>
      </c>
      <c r="B26" s="21" t="s">
        <v>22</v>
      </c>
      <c r="C26" s="20" t="s">
        <v>23</v>
      </c>
      <c r="D26" s="21" t="s">
        <v>47</v>
      </c>
      <c r="E26" s="21" t="s">
        <v>47</v>
      </c>
      <c r="F26" s="20" t="s">
        <v>22</v>
      </c>
      <c r="G26" s="20" t="s">
        <v>21</v>
      </c>
      <c r="H26" s="20" t="s">
        <v>24</v>
      </c>
      <c r="I26" s="21" t="s">
        <v>30</v>
      </c>
      <c r="J26" s="14" t="s">
        <v>59</v>
      </c>
      <c r="K26" s="26">
        <v>233960</v>
      </c>
      <c r="L26" s="26">
        <v>237014.66</v>
      </c>
      <c r="M26" s="29">
        <f t="shared" si="0"/>
        <v>101.30563344161396</v>
      </c>
    </row>
    <row r="27" spans="1:13" ht="27" customHeight="1">
      <c r="A27" s="19">
        <v>19</v>
      </c>
      <c r="B27" s="27" t="s">
        <v>22</v>
      </c>
      <c r="C27" s="28" t="s">
        <v>23</v>
      </c>
      <c r="D27" s="27" t="s">
        <v>47</v>
      </c>
      <c r="E27" s="27" t="s">
        <v>47</v>
      </c>
      <c r="F27" s="27" t="s">
        <v>22</v>
      </c>
      <c r="G27" s="28" t="s">
        <v>21</v>
      </c>
      <c r="H27" s="28" t="s">
        <v>24</v>
      </c>
      <c r="I27" s="27" t="s">
        <v>30</v>
      </c>
      <c r="J27" s="14" t="s">
        <v>81</v>
      </c>
      <c r="K27" s="26">
        <v>233960</v>
      </c>
      <c r="L27" s="26">
        <v>237014.66</v>
      </c>
      <c r="M27" s="29">
        <f t="shared" si="0"/>
        <v>101.30563344161396</v>
      </c>
    </row>
    <row r="28" spans="1:13" ht="42" customHeight="1">
      <c r="A28" s="19">
        <v>20</v>
      </c>
      <c r="B28" s="21" t="s">
        <v>26</v>
      </c>
      <c r="C28" s="20" t="s">
        <v>23</v>
      </c>
      <c r="D28" s="21" t="s">
        <v>47</v>
      </c>
      <c r="E28" s="21" t="s">
        <v>47</v>
      </c>
      <c r="F28" s="21" t="s">
        <v>78</v>
      </c>
      <c r="G28" s="21" t="s">
        <v>7</v>
      </c>
      <c r="H28" s="20" t="s">
        <v>24</v>
      </c>
      <c r="I28" s="21" t="s">
        <v>30</v>
      </c>
      <c r="J28" s="14" t="s">
        <v>82</v>
      </c>
      <c r="K28" s="26">
        <v>233960</v>
      </c>
      <c r="L28" s="26">
        <v>237014.66</v>
      </c>
      <c r="M28" s="29">
        <f t="shared" si="0"/>
        <v>101.30563344161396</v>
      </c>
    </row>
    <row r="29" spans="1:13" s="1" customFormat="1" ht="15.75">
      <c r="A29" s="19">
        <v>21</v>
      </c>
      <c r="B29" s="7" t="s">
        <v>22</v>
      </c>
      <c r="C29" s="7" t="s">
        <v>23</v>
      </c>
      <c r="D29" s="7" t="s">
        <v>35</v>
      </c>
      <c r="E29" s="7" t="s">
        <v>21</v>
      </c>
      <c r="F29" s="7" t="s">
        <v>22</v>
      </c>
      <c r="G29" s="7" t="s">
        <v>21</v>
      </c>
      <c r="H29" s="7" t="s">
        <v>24</v>
      </c>
      <c r="I29" s="7" t="s">
        <v>22</v>
      </c>
      <c r="J29" s="13" t="s">
        <v>49</v>
      </c>
      <c r="K29" s="29">
        <f>K30</f>
        <v>6000</v>
      </c>
      <c r="L29" s="29">
        <f>L30</f>
        <v>5200</v>
      </c>
      <c r="M29" s="29">
        <f t="shared" si="0"/>
        <v>86.66666666666667</v>
      </c>
    </row>
    <row r="30" spans="1:13" s="1" customFormat="1" ht="47.25">
      <c r="A30" s="19">
        <v>22</v>
      </c>
      <c r="B30" s="20" t="s">
        <v>22</v>
      </c>
      <c r="C30" s="20" t="s">
        <v>23</v>
      </c>
      <c r="D30" s="20" t="s">
        <v>35</v>
      </c>
      <c r="E30" s="21" t="s">
        <v>37</v>
      </c>
      <c r="F30" s="20" t="s">
        <v>22</v>
      </c>
      <c r="G30" s="20" t="s">
        <v>27</v>
      </c>
      <c r="H30" s="20" t="s">
        <v>24</v>
      </c>
      <c r="I30" s="20" t="s">
        <v>30</v>
      </c>
      <c r="J30" s="13" t="s">
        <v>60</v>
      </c>
      <c r="K30" s="26">
        <f>SUM(K31)</f>
        <v>6000</v>
      </c>
      <c r="L30" s="26">
        <v>5200</v>
      </c>
      <c r="M30" s="29">
        <f t="shared" si="0"/>
        <v>86.66666666666667</v>
      </c>
    </row>
    <row r="31" spans="1:13" s="1" customFormat="1" ht="69.75" customHeight="1">
      <c r="A31" s="19">
        <v>23</v>
      </c>
      <c r="B31" s="21" t="s">
        <v>86</v>
      </c>
      <c r="C31" s="20" t="s">
        <v>23</v>
      </c>
      <c r="D31" s="20" t="s">
        <v>35</v>
      </c>
      <c r="E31" s="21" t="s">
        <v>37</v>
      </c>
      <c r="F31" s="21" t="s">
        <v>31</v>
      </c>
      <c r="G31" s="20" t="s">
        <v>27</v>
      </c>
      <c r="H31" s="20" t="s">
        <v>24</v>
      </c>
      <c r="I31" s="20" t="s">
        <v>30</v>
      </c>
      <c r="J31" s="14" t="s">
        <v>61</v>
      </c>
      <c r="K31" s="26">
        <v>6000</v>
      </c>
      <c r="L31" s="26">
        <v>5200</v>
      </c>
      <c r="M31" s="29">
        <f t="shared" si="0"/>
        <v>86.66666666666667</v>
      </c>
    </row>
    <row r="32" spans="1:13" s="1" customFormat="1" ht="47.25">
      <c r="A32" s="19">
        <v>24</v>
      </c>
      <c r="B32" s="7" t="s">
        <v>22</v>
      </c>
      <c r="C32" s="7" t="s">
        <v>23</v>
      </c>
      <c r="D32" s="7" t="s">
        <v>8</v>
      </c>
      <c r="E32" s="7" t="s">
        <v>21</v>
      </c>
      <c r="F32" s="7" t="s">
        <v>22</v>
      </c>
      <c r="G32" s="7" t="s">
        <v>21</v>
      </c>
      <c r="H32" s="7" t="s">
        <v>24</v>
      </c>
      <c r="I32" s="7" t="s">
        <v>22</v>
      </c>
      <c r="J32" s="13" t="s">
        <v>5</v>
      </c>
      <c r="K32" s="29">
        <f>K34+K36</f>
        <v>45000</v>
      </c>
      <c r="L32" s="26">
        <v>55048.1</v>
      </c>
      <c r="M32" s="29">
        <f t="shared" si="0"/>
        <v>122.3291111111111</v>
      </c>
    </row>
    <row r="33" spans="1:13" s="1" customFormat="1" ht="94.5">
      <c r="A33" s="19">
        <v>25</v>
      </c>
      <c r="B33" s="7" t="s">
        <v>22</v>
      </c>
      <c r="C33" s="7" t="s">
        <v>23</v>
      </c>
      <c r="D33" s="7" t="s">
        <v>8</v>
      </c>
      <c r="E33" s="7" t="s">
        <v>33</v>
      </c>
      <c r="F33" s="7" t="s">
        <v>22</v>
      </c>
      <c r="G33" s="7" t="s">
        <v>21</v>
      </c>
      <c r="H33" s="7" t="s">
        <v>24</v>
      </c>
      <c r="I33" s="7" t="s">
        <v>38</v>
      </c>
      <c r="J33" s="13" t="s">
        <v>55</v>
      </c>
      <c r="K33" s="26">
        <f>SUM(K34+K36)</f>
        <v>45000</v>
      </c>
      <c r="L33" s="26">
        <v>55048.1</v>
      </c>
      <c r="M33" s="29">
        <f t="shared" si="0"/>
        <v>122.3291111111111</v>
      </c>
    </row>
    <row r="34" spans="1:13" s="6" customFormat="1" ht="84" customHeight="1">
      <c r="A34" s="19">
        <v>26</v>
      </c>
      <c r="B34" s="20" t="s">
        <v>22</v>
      </c>
      <c r="C34" s="20" t="s">
        <v>23</v>
      </c>
      <c r="D34" s="20" t="s">
        <v>8</v>
      </c>
      <c r="E34" s="20" t="s">
        <v>33</v>
      </c>
      <c r="F34" s="20" t="s">
        <v>28</v>
      </c>
      <c r="G34" s="20" t="s">
        <v>21</v>
      </c>
      <c r="H34" s="20" t="s">
        <v>24</v>
      </c>
      <c r="I34" s="20" t="s">
        <v>38</v>
      </c>
      <c r="J34" s="15" t="s">
        <v>10</v>
      </c>
      <c r="K34" s="26"/>
      <c r="L34" s="26">
        <v>0</v>
      </c>
      <c r="M34" s="29"/>
    </row>
    <row r="35" spans="1:13" s="6" customFormat="1" ht="69.75" customHeight="1">
      <c r="A35" s="19">
        <v>27</v>
      </c>
      <c r="B35" s="21" t="s">
        <v>39</v>
      </c>
      <c r="C35" s="20" t="s">
        <v>23</v>
      </c>
      <c r="D35" s="20" t="s">
        <v>8</v>
      </c>
      <c r="E35" s="20" t="s">
        <v>33</v>
      </c>
      <c r="F35" s="20" t="s">
        <v>54</v>
      </c>
      <c r="G35" s="20" t="s">
        <v>7</v>
      </c>
      <c r="H35" s="20" t="s">
        <v>24</v>
      </c>
      <c r="I35" s="20" t="s">
        <v>38</v>
      </c>
      <c r="J35" s="16" t="s">
        <v>83</v>
      </c>
      <c r="K35" s="26"/>
      <c r="L35" s="26">
        <v>0</v>
      </c>
      <c r="M35" s="29"/>
    </row>
    <row r="36" spans="1:13" ht="49.5" customHeight="1">
      <c r="A36" s="19">
        <v>28</v>
      </c>
      <c r="B36" s="20" t="s">
        <v>22</v>
      </c>
      <c r="C36" s="20" t="s">
        <v>23</v>
      </c>
      <c r="D36" s="20" t="s">
        <v>8</v>
      </c>
      <c r="E36" s="20" t="s">
        <v>33</v>
      </c>
      <c r="F36" s="21" t="s">
        <v>32</v>
      </c>
      <c r="G36" s="20" t="s">
        <v>21</v>
      </c>
      <c r="H36" s="20" t="s">
        <v>24</v>
      </c>
      <c r="I36" s="20" t="s">
        <v>38</v>
      </c>
      <c r="J36" s="15" t="s">
        <v>62</v>
      </c>
      <c r="K36" s="26">
        <f>SUM(K37)</f>
        <v>45000</v>
      </c>
      <c r="L36" s="26">
        <f>SUM(L37)</f>
        <v>55048.1</v>
      </c>
      <c r="M36" s="29">
        <f t="shared" si="0"/>
        <v>122.3291111111111</v>
      </c>
    </row>
    <row r="37" spans="1:13" ht="72.75" customHeight="1">
      <c r="A37" s="19">
        <v>29</v>
      </c>
      <c r="B37" s="21" t="s">
        <v>86</v>
      </c>
      <c r="C37" s="20" t="s">
        <v>23</v>
      </c>
      <c r="D37" s="20" t="s">
        <v>8</v>
      </c>
      <c r="E37" s="20" t="s">
        <v>36</v>
      </c>
      <c r="F37" s="21" t="s">
        <v>63</v>
      </c>
      <c r="G37" s="21" t="s">
        <v>7</v>
      </c>
      <c r="H37" s="20" t="s">
        <v>24</v>
      </c>
      <c r="I37" s="20" t="s">
        <v>38</v>
      </c>
      <c r="J37" s="16" t="s">
        <v>64</v>
      </c>
      <c r="K37" s="26">
        <v>45000</v>
      </c>
      <c r="L37" s="26">
        <v>55048.1</v>
      </c>
      <c r="M37" s="29">
        <f t="shared" si="0"/>
        <v>122.3291111111111</v>
      </c>
    </row>
    <row r="38" spans="1:13" s="1" customFormat="1" ht="15.75">
      <c r="A38" s="19">
        <v>30</v>
      </c>
      <c r="B38" s="7" t="s">
        <v>22</v>
      </c>
      <c r="C38" s="7" t="s">
        <v>0</v>
      </c>
      <c r="D38" s="7" t="s">
        <v>21</v>
      </c>
      <c r="E38" s="7" t="s">
        <v>21</v>
      </c>
      <c r="F38" s="7" t="s">
        <v>22</v>
      </c>
      <c r="G38" s="7" t="s">
        <v>21</v>
      </c>
      <c r="H38" s="7" t="s">
        <v>24</v>
      </c>
      <c r="I38" s="7" t="s">
        <v>22</v>
      </c>
      <c r="J38" s="13" t="s">
        <v>6</v>
      </c>
      <c r="K38" s="30">
        <f>SUM(K39)</f>
        <v>7032221.92</v>
      </c>
      <c r="L38" s="29">
        <f>SUM(L39)</f>
        <v>6784772.46</v>
      </c>
      <c r="M38" s="29">
        <f t="shared" si="0"/>
        <v>96.48120518926969</v>
      </c>
    </row>
    <row r="39" spans="1:13" ht="40.5" customHeight="1">
      <c r="A39" s="19">
        <v>31</v>
      </c>
      <c r="B39" s="21" t="s">
        <v>86</v>
      </c>
      <c r="C39" s="20" t="s">
        <v>0</v>
      </c>
      <c r="D39" s="20" t="s">
        <v>29</v>
      </c>
      <c r="E39" s="20" t="s">
        <v>21</v>
      </c>
      <c r="F39" s="20" t="s">
        <v>22</v>
      </c>
      <c r="G39" s="20" t="s">
        <v>21</v>
      </c>
      <c r="H39" s="20" t="s">
        <v>24</v>
      </c>
      <c r="I39" s="20" t="s">
        <v>22</v>
      </c>
      <c r="J39" s="17" t="s">
        <v>43</v>
      </c>
      <c r="K39" s="30">
        <f>SUM(K40+K43+K48)</f>
        <v>7032221.92</v>
      </c>
      <c r="L39" s="30">
        <f>SUM(L40+L43+L48)</f>
        <v>6784772.46</v>
      </c>
      <c r="M39" s="29">
        <f t="shared" si="0"/>
        <v>96.48120518926969</v>
      </c>
    </row>
    <row r="40" spans="1:13" ht="31.5">
      <c r="A40" s="19">
        <v>32</v>
      </c>
      <c r="B40" s="21" t="s">
        <v>86</v>
      </c>
      <c r="C40" s="20" t="s">
        <v>0</v>
      </c>
      <c r="D40" s="20" t="s">
        <v>29</v>
      </c>
      <c r="E40" s="20" t="s">
        <v>27</v>
      </c>
      <c r="F40" s="20" t="s">
        <v>22</v>
      </c>
      <c r="G40" s="20" t="s">
        <v>21</v>
      </c>
      <c r="H40" s="20" t="s">
        <v>24</v>
      </c>
      <c r="I40" s="20" t="s">
        <v>42</v>
      </c>
      <c r="J40" s="17" t="s">
        <v>44</v>
      </c>
      <c r="K40" s="30">
        <f>SUM(K42)</f>
        <v>3116030</v>
      </c>
      <c r="L40" s="30">
        <f>SUM(L41)</f>
        <v>3116030</v>
      </c>
      <c r="M40" s="29">
        <f t="shared" si="0"/>
        <v>100</v>
      </c>
    </row>
    <row r="41" spans="1:13" ht="20.25" customHeight="1">
      <c r="A41" s="19">
        <v>33</v>
      </c>
      <c r="B41" s="21" t="s">
        <v>86</v>
      </c>
      <c r="C41" s="20" t="s">
        <v>0</v>
      </c>
      <c r="D41" s="20" t="s">
        <v>29</v>
      </c>
      <c r="E41" s="20" t="s">
        <v>27</v>
      </c>
      <c r="F41" s="20" t="s">
        <v>1</v>
      </c>
      <c r="G41" s="20" t="s">
        <v>21</v>
      </c>
      <c r="H41" s="20" t="s">
        <v>24</v>
      </c>
      <c r="I41" s="20" t="s">
        <v>42</v>
      </c>
      <c r="J41" s="17" t="s">
        <v>46</v>
      </c>
      <c r="K41" s="30">
        <f>SUM(K42)</f>
        <v>3116030</v>
      </c>
      <c r="L41" s="29">
        <f>SUM(L42)</f>
        <v>3116030</v>
      </c>
      <c r="M41" s="29">
        <f t="shared" si="0"/>
        <v>100</v>
      </c>
    </row>
    <row r="42" spans="1:13" ht="33.75" customHeight="1">
      <c r="A42" s="19">
        <v>34</v>
      </c>
      <c r="B42" s="21" t="s">
        <v>86</v>
      </c>
      <c r="C42" s="20" t="s">
        <v>0</v>
      </c>
      <c r="D42" s="20" t="s">
        <v>29</v>
      </c>
      <c r="E42" s="20" t="s">
        <v>27</v>
      </c>
      <c r="F42" s="20" t="s">
        <v>1</v>
      </c>
      <c r="G42" s="21" t="s">
        <v>7</v>
      </c>
      <c r="H42" s="21" t="s">
        <v>24</v>
      </c>
      <c r="I42" s="20" t="s">
        <v>42</v>
      </c>
      <c r="J42" s="18" t="s">
        <v>65</v>
      </c>
      <c r="K42" s="31">
        <v>3116030</v>
      </c>
      <c r="L42" s="31">
        <v>3116030</v>
      </c>
      <c r="M42" s="29">
        <f t="shared" si="0"/>
        <v>100</v>
      </c>
    </row>
    <row r="43" spans="1:13" ht="32.25" customHeight="1">
      <c r="A43" s="19">
        <v>37</v>
      </c>
      <c r="B43" s="21" t="s">
        <v>86</v>
      </c>
      <c r="C43" s="20" t="s">
        <v>0</v>
      </c>
      <c r="D43" s="20" t="s">
        <v>29</v>
      </c>
      <c r="E43" s="20" t="s">
        <v>34</v>
      </c>
      <c r="F43" s="20" t="s">
        <v>22</v>
      </c>
      <c r="G43" s="20" t="s">
        <v>21</v>
      </c>
      <c r="H43" s="20" t="s">
        <v>24</v>
      </c>
      <c r="I43" s="20" t="s">
        <v>42</v>
      </c>
      <c r="J43" s="17" t="s">
        <v>45</v>
      </c>
      <c r="K43" s="30">
        <v>88647</v>
      </c>
      <c r="L43" s="30">
        <f>SUM(L45:L46)</f>
        <v>88647</v>
      </c>
      <c r="M43" s="29">
        <f t="shared" si="0"/>
        <v>100</v>
      </c>
    </row>
    <row r="44" spans="1:13" ht="32.25" customHeight="1">
      <c r="A44" s="19">
        <v>38</v>
      </c>
      <c r="B44" s="21" t="s">
        <v>86</v>
      </c>
      <c r="C44" s="20" t="s">
        <v>0</v>
      </c>
      <c r="D44" s="20" t="s">
        <v>29</v>
      </c>
      <c r="E44" s="20" t="s">
        <v>34</v>
      </c>
      <c r="F44" s="20" t="s">
        <v>22</v>
      </c>
      <c r="G44" s="20" t="s">
        <v>21</v>
      </c>
      <c r="H44" s="20" t="s">
        <v>24</v>
      </c>
      <c r="I44" s="20" t="s">
        <v>42</v>
      </c>
      <c r="J44" s="18" t="s">
        <v>52</v>
      </c>
      <c r="K44" s="31">
        <v>85087</v>
      </c>
      <c r="L44" s="26">
        <v>85087</v>
      </c>
      <c r="M44" s="29">
        <f t="shared" si="0"/>
        <v>100</v>
      </c>
    </row>
    <row r="45" spans="1:13" ht="54.75" customHeight="1">
      <c r="A45" s="19">
        <v>39</v>
      </c>
      <c r="B45" s="21" t="s">
        <v>86</v>
      </c>
      <c r="C45" s="20" t="s">
        <v>0</v>
      </c>
      <c r="D45" s="20" t="s">
        <v>29</v>
      </c>
      <c r="E45" s="20" t="s">
        <v>34</v>
      </c>
      <c r="F45" s="20" t="s">
        <v>51</v>
      </c>
      <c r="G45" s="21" t="s">
        <v>7</v>
      </c>
      <c r="H45" s="20" t="s">
        <v>24</v>
      </c>
      <c r="I45" s="20" t="s">
        <v>42</v>
      </c>
      <c r="J45" s="18" t="s">
        <v>52</v>
      </c>
      <c r="K45" s="31">
        <v>85087</v>
      </c>
      <c r="L45" s="26">
        <v>85087</v>
      </c>
      <c r="M45" s="29">
        <f t="shared" si="0"/>
        <v>100</v>
      </c>
    </row>
    <row r="46" spans="1:16" ht="38.25" customHeight="1">
      <c r="A46" s="19">
        <v>40</v>
      </c>
      <c r="B46" s="21" t="s">
        <v>86</v>
      </c>
      <c r="C46" s="20" t="s">
        <v>0</v>
      </c>
      <c r="D46" s="20" t="s">
        <v>29</v>
      </c>
      <c r="E46" s="20" t="s">
        <v>34</v>
      </c>
      <c r="F46" s="20" t="s">
        <v>22</v>
      </c>
      <c r="G46" s="21" t="s">
        <v>21</v>
      </c>
      <c r="H46" s="20" t="s">
        <v>24</v>
      </c>
      <c r="I46" s="20" t="s">
        <v>42</v>
      </c>
      <c r="J46" s="33" t="s">
        <v>84</v>
      </c>
      <c r="K46" s="31">
        <v>3560</v>
      </c>
      <c r="L46" s="31">
        <v>3560</v>
      </c>
      <c r="M46" s="29">
        <f t="shared" si="0"/>
        <v>100</v>
      </c>
      <c r="P46" s="32"/>
    </row>
    <row r="47" spans="1:13" ht="69.75" customHeight="1">
      <c r="A47" s="19">
        <v>41</v>
      </c>
      <c r="B47" s="21" t="s">
        <v>86</v>
      </c>
      <c r="C47" s="20" t="s">
        <v>0</v>
      </c>
      <c r="D47" s="20" t="s">
        <v>29</v>
      </c>
      <c r="E47" s="20" t="s">
        <v>34</v>
      </c>
      <c r="F47" s="21" t="s">
        <v>53</v>
      </c>
      <c r="G47" s="21" t="s">
        <v>7</v>
      </c>
      <c r="H47" s="21" t="s">
        <v>66</v>
      </c>
      <c r="I47" s="20" t="s">
        <v>42</v>
      </c>
      <c r="J47" s="18" t="s">
        <v>85</v>
      </c>
      <c r="K47" s="31">
        <v>3560</v>
      </c>
      <c r="L47" s="31">
        <v>3560</v>
      </c>
      <c r="M47" s="29">
        <f t="shared" si="0"/>
        <v>100</v>
      </c>
    </row>
    <row r="48" spans="1:13" ht="15.75">
      <c r="A48" s="19">
        <v>42</v>
      </c>
      <c r="B48" s="21" t="s">
        <v>86</v>
      </c>
      <c r="C48" s="20" t="s">
        <v>0</v>
      </c>
      <c r="D48" s="20" t="s">
        <v>29</v>
      </c>
      <c r="E48" s="20" t="s">
        <v>37</v>
      </c>
      <c r="F48" s="20" t="s">
        <v>22</v>
      </c>
      <c r="G48" s="20" t="s">
        <v>21</v>
      </c>
      <c r="H48" s="20" t="s">
        <v>24</v>
      </c>
      <c r="I48" s="20" t="s">
        <v>42</v>
      </c>
      <c r="J48" s="17" t="s">
        <v>9</v>
      </c>
      <c r="K48" s="29">
        <f>SUM(K49)</f>
        <v>3827544.92</v>
      </c>
      <c r="L48" s="30">
        <f>SUM(L49)</f>
        <v>3580095.46</v>
      </c>
      <c r="M48" s="29">
        <f t="shared" si="0"/>
        <v>93.53503446276994</v>
      </c>
    </row>
    <row r="49" spans="1:13" ht="24.75" customHeight="1">
      <c r="A49" s="19">
        <v>43</v>
      </c>
      <c r="B49" s="21" t="s">
        <v>86</v>
      </c>
      <c r="C49" s="20" t="s">
        <v>0</v>
      </c>
      <c r="D49" s="20" t="s">
        <v>29</v>
      </c>
      <c r="E49" s="20" t="s">
        <v>37</v>
      </c>
      <c r="F49" s="21" t="s">
        <v>48</v>
      </c>
      <c r="G49" s="20" t="s">
        <v>21</v>
      </c>
      <c r="H49" s="20" t="s">
        <v>24</v>
      </c>
      <c r="I49" s="20" t="s">
        <v>42</v>
      </c>
      <c r="J49" s="18" t="s">
        <v>67</v>
      </c>
      <c r="K49" s="31">
        <v>3827544.92</v>
      </c>
      <c r="L49" s="31">
        <v>3580095.46</v>
      </c>
      <c r="M49" s="29">
        <f t="shared" si="0"/>
        <v>93.53503446276994</v>
      </c>
    </row>
    <row r="50" spans="1:13" ht="15.75">
      <c r="A50" s="19">
        <v>49</v>
      </c>
      <c r="B50" s="20"/>
      <c r="C50" s="20"/>
      <c r="D50" s="20"/>
      <c r="E50" s="20"/>
      <c r="F50" s="20"/>
      <c r="G50" s="20"/>
      <c r="H50" s="20"/>
      <c r="I50" s="20"/>
      <c r="J50" s="13" t="s">
        <v>2</v>
      </c>
      <c r="K50" s="29">
        <f>K11+K38</f>
        <v>7893031.92</v>
      </c>
      <c r="L50" s="29">
        <f>SUM(L38+L11)</f>
        <v>7787404.51</v>
      </c>
      <c r="M50" s="29">
        <f t="shared" si="0"/>
        <v>98.66176380546044</v>
      </c>
    </row>
    <row r="51" spans="1:9" ht="12.75">
      <c r="A51" s="10"/>
      <c r="B51" s="2"/>
      <c r="C51" s="2"/>
      <c r="D51" s="2"/>
      <c r="E51" s="2"/>
      <c r="F51" s="2"/>
      <c r="G51" s="2"/>
      <c r="H51" s="2"/>
      <c r="I51" s="2"/>
    </row>
  </sheetData>
  <sheetProtection/>
  <mergeCells count="4">
    <mergeCell ref="F7:K7"/>
    <mergeCell ref="K3:M3"/>
    <mergeCell ref="K2:M2"/>
    <mergeCell ref="K4:M4"/>
  </mergeCells>
  <printOptions/>
  <pageMargins left="0.5905511811023623" right="0.2755905511811024" top="0.15748031496062992" bottom="0.3937007874015748" header="0.1968503937007874" footer="0.1968503937007874"/>
  <pageSetup blackAndWhite="1" horizontalDpi="300" verticalDpi="300" orientation="landscape" paperSize="9" scale="8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Дзержинского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Мария Алексеевна</dc:creator>
  <cp:keywords/>
  <dc:description/>
  <cp:lastModifiedBy>яковлева</cp:lastModifiedBy>
  <cp:lastPrinted>2016-01-19T07:40:23Z</cp:lastPrinted>
  <dcterms:created xsi:type="dcterms:W3CDTF">2006-11-03T09:23:44Z</dcterms:created>
  <dcterms:modified xsi:type="dcterms:W3CDTF">2016-01-19T07:40:26Z</dcterms:modified>
  <cp:category/>
  <cp:version/>
  <cp:contentType/>
  <cp:contentStatus/>
</cp:coreProperties>
</file>